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PC-LU\_SMI Solutions (Share)\Rental\_Verwaltung\"/>
    </mc:Choice>
  </mc:AlternateContent>
  <bookViews>
    <workbookView xWindow="600" yWindow="210" windowWidth="14115" windowHeight="10110" xr2:uid="{00000000-000D-0000-FFFF-FFFF00000000}"/>
  </bookViews>
  <sheets>
    <sheet name="Mietpreis Feldbett Normal" sheetId="1" r:id="rId1"/>
  </sheets>
  <definedNames>
    <definedName name="_xlnm.Print_Area" localSheetId="0">'Mietpreis Feldbett Normal'!$A$1:$J$45</definedName>
  </definedNames>
  <calcPr calcId="171027"/>
</workbook>
</file>

<file path=xl/calcChain.xml><?xml version="1.0" encoding="utf-8"?>
<calcChain xmlns="http://schemas.openxmlformats.org/spreadsheetml/2006/main">
  <c r="B10" i="1" l="1"/>
  <c r="C10" i="1" l="1"/>
  <c r="B13" i="1" l="1"/>
  <c r="C13" i="1" s="1"/>
  <c r="Q3" i="1" l="1"/>
  <c r="T3" i="1" l="1"/>
  <c r="T4" i="1" l="1"/>
  <c r="T5" i="1" s="1"/>
  <c r="B11" i="1" s="1"/>
  <c r="C11" i="1" s="1"/>
  <c r="B14" i="1" l="1"/>
  <c r="C14" i="1" s="1"/>
  <c r="B12" i="1"/>
  <c r="C12" i="1" s="1"/>
  <c r="B16" i="1" l="1"/>
  <c r="C16" i="1" s="1"/>
  <c r="B17" i="1"/>
  <c r="C17" i="1" s="1"/>
</calcChain>
</file>

<file path=xl/sharedStrings.xml><?xml version="1.0" encoding="utf-8"?>
<sst xmlns="http://schemas.openxmlformats.org/spreadsheetml/2006/main" count="42" uniqueCount="40">
  <si>
    <t>Anzahl Nächte</t>
  </si>
  <si>
    <t>Zur Preisermittlung füllen Sie bitte die grün hinterlegten Felder aus.</t>
  </si>
  <si>
    <t>Anzahl Betten</t>
  </si>
  <si>
    <t>Preisänderungen vorbehalten.</t>
  </si>
  <si>
    <t>Max. Anz</t>
  </si>
  <si>
    <t>Versandkosten</t>
  </si>
  <si>
    <t>Menge Pakete</t>
  </si>
  <si>
    <t>Kosten Je Paket</t>
  </si>
  <si>
    <t>Versandkosten je Strecke</t>
  </si>
  <si>
    <t>Große Kisten (bis 31,5kg)</t>
  </si>
  <si>
    <t>Summe je Strecke</t>
  </si>
  <si>
    <t>Summe Gesamt</t>
  </si>
  <si>
    <t>Mietpreis</t>
  </si>
  <si>
    <t>Kontakt</t>
  </si>
  <si>
    <t>www.rent-a-feldbett.de</t>
  </si>
  <si>
    <t>Rent-a-Feldbett: Preisermittlung normale Feldbetten</t>
  </si>
  <si>
    <t>Preiszusammensetzung</t>
  </si>
  <si>
    <t>◄ Bitte angeben</t>
  </si>
  <si>
    <t>Zwischensumme</t>
  </si>
  <si>
    <t>Kaution</t>
  </si>
  <si>
    <t>Gesamt</t>
  </si>
  <si>
    <t>(1)</t>
  </si>
  <si>
    <t>(2)</t>
  </si>
  <si>
    <t>Je Bett fällt eine Kaution in Höhe von 25 € an.
Zusätzlich wird beim Speditionsversand eine Kaution in Höhe von 100 € je Gitterbox fällig.</t>
  </si>
  <si>
    <t>info@rent-a-feldbett.de</t>
  </si>
  <si>
    <t>Je Bett</t>
  </si>
  <si>
    <t>Je Nacht und Bett</t>
  </si>
  <si>
    <t>Netto</t>
  </si>
  <si>
    <t>Die Versandkosten entsprechen der Summe für Hin- und Rückweg. Der Versand erfolgt grundsätzlich nur innerhalb Deutschlands. Bis ca. 30 Betten mit einem Paketdienstleister, über ca. 30 Betten versenden wir via Spedition. Bitte Fragen Sie an, falls Sie mehr als 30 Betten mieten möchten oder Ihre Versandadresse im Ausland ist.</t>
  </si>
  <si>
    <t>Brutto*</t>
  </si>
  <si>
    <t>* inkl. 19% MwSt.</t>
  </si>
  <si>
    <t xml:space="preserve">USt.IdNr.: DE815582843 </t>
  </si>
  <si>
    <t>SMI Unterkunftslösungen GmbH</t>
  </si>
  <si>
    <t>Geschäftsführer: Lucas Schmidt</t>
  </si>
  <si>
    <t>Schellingstr. 43</t>
  </si>
  <si>
    <t>22089 Hamburg</t>
  </si>
  <si>
    <t>Amtsgericht Hamburg, HRB: 138417</t>
  </si>
  <si>
    <t>Gültig ab 01.01.2018</t>
  </si>
  <si>
    <r>
      <t xml:space="preserve">Der Endpreis eines Auftrages setzt sich aus bis zu drei Komponenten zusammen:
</t>
    </r>
    <r>
      <rPr>
        <b/>
        <sz val="11"/>
        <color theme="1"/>
        <rFont val="Calibri"/>
        <family val="2"/>
        <scheme val="minor"/>
      </rPr>
      <t>Komponente 1</t>
    </r>
    <r>
      <rPr>
        <sz val="11"/>
        <color theme="1"/>
        <rFont val="Calibri"/>
        <family val="2"/>
        <scheme val="minor"/>
      </rPr>
      <t xml:space="preserve">: je 99,00 €. Entspricht dem Preis für das allererste Bett in der ersten Nacht.  Es kommt in jedem Auftrag nur einmal vor.
</t>
    </r>
    <r>
      <rPr>
        <b/>
        <sz val="11"/>
        <color theme="1"/>
        <rFont val="Calibri"/>
        <family val="2"/>
        <scheme val="minor"/>
      </rPr>
      <t>Komponente 2</t>
    </r>
    <r>
      <rPr>
        <sz val="11"/>
        <color theme="1"/>
        <rFont val="Calibri"/>
        <family val="2"/>
        <scheme val="minor"/>
      </rPr>
      <t xml:space="preserve">: je 6,50 €. Entspricht dem Preis für jedes weitere Bett in der ersten Nacht.  Die Anzahl von Komponente 2 entspricht der Anzahl der gebuchten Betten, abzüglich des ersten Bettes.
</t>
    </r>
    <r>
      <rPr>
        <b/>
        <sz val="11"/>
        <color theme="1"/>
        <rFont val="Calibri"/>
        <family val="2"/>
        <scheme val="minor"/>
      </rPr>
      <t>Komponente 3</t>
    </r>
    <r>
      <rPr>
        <sz val="11"/>
        <color theme="1"/>
        <rFont val="Calibri"/>
        <family val="2"/>
        <scheme val="minor"/>
      </rPr>
      <t xml:space="preserve">: je 2,30€. Entspricht dem Preis für jede weitere Nacht jedes vermieteten Bettes. Komponente drei wird nach der ersten Nacht für jedes gemietete Bett fällig und kommt daher je nach Auftrag beliebig oft vor.
</t>
    </r>
    <r>
      <rPr>
        <sz val="9"/>
        <color theme="1"/>
        <rFont val="Calibri"/>
        <family val="2"/>
        <scheme val="minor"/>
      </rPr>
      <t>Die Zusammensetzung der Preiskomponenten kann der Darstellung entnommen werden.</t>
    </r>
  </si>
  <si>
    <t>+49 (0) 40 228 670 94 - 0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</si>
</sst>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0"/>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0"/>
      <color theme="1"/>
      <name val="Arial"/>
      <family val="2"/>
    </font>
    <font>
      <u/>
      <sz val="11"/>
      <color theme="10"/>
      <name val="Calibri"/>
      <family val="2"/>
      <scheme val="minor"/>
    </font>
    <fon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53">
    <xf numFmtId="0" fontId="0" fillId="0" borderId="0" xfId="0"/>
    <xf numFmtId="0" fontId="0" fillId="0" borderId="0" xfId="0"/>
    <xf numFmtId="0" fontId="4" fillId="0" borderId="0" xfId="0" applyFont="1"/>
    <xf numFmtId="164" fontId="4" fillId="2" borderId="0" xfId="0" applyNumberFormat="1" applyFont="1" applyFill="1"/>
    <xf numFmtId="44" fontId="4" fillId="0" borderId="0" xfId="1" applyFont="1" applyFill="1"/>
    <xf numFmtId="44" fontId="4" fillId="2" borderId="0" xfId="1" applyFont="1" applyFill="1"/>
    <xf numFmtId="0" fontId="4" fillId="0" borderId="0" xfId="0" applyFont="1" applyAlignment="1">
      <alignment horizontal="right"/>
    </xf>
    <xf numFmtId="44" fontId="4" fillId="2" borderId="0" xfId="0" applyNumberFormat="1" applyFont="1" applyFill="1"/>
    <xf numFmtId="0" fontId="4" fillId="0" borderId="0" xfId="0" applyFont="1" applyFill="1"/>
    <xf numFmtId="0" fontId="0" fillId="0" borderId="0" xfId="0" applyAlignment="1">
      <alignment vertical="top" wrapText="1"/>
    </xf>
    <xf numFmtId="0" fontId="0" fillId="0" borderId="1" xfId="0" applyBorder="1"/>
    <xf numFmtId="44" fontId="1" fillId="2" borderId="2" xfId="0" applyNumberFormat="1" applyFont="1" applyFill="1" applyBorder="1"/>
    <xf numFmtId="44" fontId="3" fillId="2" borderId="1" xfId="1" applyFont="1" applyFill="1" applyBorder="1"/>
    <xf numFmtId="0" fontId="0" fillId="0" borderId="3" xfId="0" applyBorder="1"/>
    <xf numFmtId="0" fontId="0" fillId="0" borderId="4" xfId="0" applyBorder="1"/>
    <xf numFmtId="0" fontId="0" fillId="0" borderId="5" xfId="0" applyBorder="1"/>
    <xf numFmtId="0" fontId="2" fillId="0" borderId="6" xfId="0" applyFont="1" applyBorder="1"/>
    <xf numFmtId="0" fontId="0" fillId="0" borderId="0" xfId="0" applyBorder="1"/>
    <xf numFmtId="0" fontId="2" fillId="0" borderId="0" xfId="0" applyFont="1" applyBorder="1"/>
    <xf numFmtId="0" fontId="0" fillId="0" borderId="7" xfId="0" applyBorder="1"/>
    <xf numFmtId="0" fontId="0" fillId="0" borderId="6" xfId="0" applyFont="1" applyBorder="1"/>
    <xf numFmtId="0" fontId="0" fillId="0" borderId="0" xfId="0" applyBorder="1" applyProtection="1">
      <protection locked="0"/>
    </xf>
    <xf numFmtId="0" fontId="5" fillId="0" borderId="0" xfId="2" applyBorder="1" applyProtection="1">
      <protection locked="0"/>
    </xf>
    <xf numFmtId="0" fontId="1" fillId="0" borderId="6" xfId="0" applyFont="1" applyBorder="1"/>
    <xf numFmtId="0" fontId="0" fillId="0" borderId="6" xfId="0" applyBorder="1"/>
    <xf numFmtId="0" fontId="0" fillId="3" borderId="0" xfId="0" applyFill="1" applyBorder="1" applyProtection="1">
      <protection locked="0"/>
    </xf>
    <xf numFmtId="0" fontId="0" fillId="0" borderId="0" xfId="0" applyBorder="1" applyAlignment="1" applyProtection="1">
      <protection locked="0"/>
    </xf>
    <xf numFmtId="0" fontId="8" fillId="0" borderId="0" xfId="0" applyFont="1" applyBorder="1" applyAlignment="1">
      <alignment horizontal="right"/>
    </xf>
    <xf numFmtId="44" fontId="1" fillId="2" borderId="0" xfId="0" applyNumberFormat="1" applyFont="1" applyFill="1" applyBorder="1"/>
    <xf numFmtId="0" fontId="1" fillId="0" borderId="8" xfId="0" applyFont="1" applyBorder="1"/>
    <xf numFmtId="0" fontId="0" fillId="0" borderId="0" xfId="0" quotePrefix="1" applyFont="1" applyBorder="1"/>
    <xf numFmtId="0" fontId="7" fillId="0" borderId="6" xfId="0" applyFont="1" applyBorder="1"/>
    <xf numFmtId="44" fontId="7" fillId="2" borderId="0" xfId="0" applyNumberFormat="1" applyFont="1" applyFill="1" applyBorder="1"/>
    <xf numFmtId="0" fontId="0" fillId="0" borderId="0" xfId="0" applyFont="1" applyBorder="1"/>
    <xf numFmtId="0" fontId="0" fillId="0" borderId="9" xfId="0" applyFont="1" applyBorder="1"/>
    <xf numFmtId="44" fontId="0" fillId="2" borderId="0" xfId="0" applyNumberFormat="1" applyFont="1" applyFill="1" applyBorder="1"/>
    <xf numFmtId="0" fontId="1" fillId="0" borderId="6" xfId="0" applyFont="1" applyFill="1" applyBorder="1" applyAlignment="1">
      <alignment horizontal="right"/>
    </xf>
    <xf numFmtId="44" fontId="0" fillId="2" borderId="0" xfId="1" applyFont="1" applyFill="1" applyBorder="1"/>
    <xf numFmtId="0" fontId="0" fillId="0" borderId="0" xfId="0" applyBorder="1" applyAlignment="1">
      <alignment horizontal="left" vertical="top" wrapText="1"/>
    </xf>
    <xf numFmtId="0" fontId="0" fillId="0" borderId="7" xfId="0" applyBorder="1" applyAlignment="1">
      <alignment horizontal="left" vertical="top" wrapText="1"/>
    </xf>
    <xf numFmtId="44" fontId="0" fillId="2" borderId="0" xfId="0" applyNumberFormat="1" applyFill="1" applyBorder="1"/>
    <xf numFmtId="49" fontId="1" fillId="0" borderId="6" xfId="0" applyNumberFormat="1" applyFont="1" applyBorder="1"/>
    <xf numFmtId="0" fontId="2" fillId="0" borderId="9" xfId="0" applyFont="1" applyBorder="1"/>
    <xf numFmtId="0" fontId="0" fillId="0" borderId="10" xfId="0" applyBorder="1"/>
    <xf numFmtId="0" fontId="0" fillId="0" borderId="2" xfId="0" applyBorder="1"/>
    <xf numFmtId="0" fontId="0" fillId="0" borderId="11" xfId="0" applyBorder="1"/>
    <xf numFmtId="0" fontId="0" fillId="0" borderId="0" xfId="0" quotePrefix="1" applyBorder="1" applyProtection="1">
      <protection locked="0"/>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335491</xdr:colOff>
      <xdr:row>25</xdr:row>
      <xdr:rowOff>77258</xdr:rowOff>
    </xdr:from>
    <xdr:to>
      <xdr:col>9</xdr:col>
      <xdr:colOff>770466</xdr:colOff>
      <xdr:row>42</xdr:row>
      <xdr:rowOff>148801</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3991" y="5337175"/>
          <a:ext cx="5218642" cy="3310043"/>
        </a:xfrm>
        <a:prstGeom prst="rect">
          <a:avLst/>
        </a:prstGeom>
        <a:noFill/>
        <a:ln>
          <a:noFill/>
        </a:ln>
      </xdr:spPr>
    </xdr:pic>
    <xdr:clientData/>
  </xdr:twoCellAnchor>
  <xdr:twoCellAnchor>
    <xdr:from>
      <xdr:col>3</xdr:col>
      <xdr:colOff>235323</xdr:colOff>
      <xdr:row>10</xdr:row>
      <xdr:rowOff>84667</xdr:rowOff>
    </xdr:from>
    <xdr:to>
      <xdr:col>5</xdr:col>
      <xdr:colOff>751417</xdr:colOff>
      <xdr:row>10</xdr:row>
      <xdr:rowOff>84667</xdr:rowOff>
    </xdr:to>
    <xdr:cxnSp macro="">
      <xdr:nvCxnSpPr>
        <xdr:cNvPr id="5" name="Gerade Verbindung mit Pfeil 4">
          <a:extLst>
            <a:ext uri="{FF2B5EF4-FFF2-40B4-BE49-F238E27FC236}">
              <a16:creationId xmlns:a16="http://schemas.microsoft.com/office/drawing/2014/main" id="{00000000-0008-0000-0000-000005000000}"/>
            </a:ext>
          </a:extLst>
        </xdr:cNvPr>
        <xdr:cNvCxnSpPr/>
      </xdr:nvCxnSpPr>
      <xdr:spPr>
        <a:xfrm>
          <a:off x="3216088" y="3233520"/>
          <a:ext cx="204009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257735</xdr:colOff>
      <xdr:row>12</xdr:row>
      <xdr:rowOff>100853</xdr:rowOff>
    </xdr:from>
    <xdr:to>
      <xdr:col>5</xdr:col>
      <xdr:colOff>755431</xdr:colOff>
      <xdr:row>18</xdr:row>
      <xdr:rowOff>98535</xdr:rowOff>
    </xdr:to>
    <xdr:cxnSp macro="">
      <xdr:nvCxnSpPr>
        <xdr:cNvPr id="7" name="Gewinkelte Verbindung 6">
          <a:extLst>
            <a:ext uri="{FF2B5EF4-FFF2-40B4-BE49-F238E27FC236}">
              <a16:creationId xmlns:a16="http://schemas.microsoft.com/office/drawing/2014/main" id="{00000000-0008-0000-0000-000007000000}"/>
            </a:ext>
          </a:extLst>
        </xdr:cNvPr>
        <xdr:cNvCxnSpPr/>
      </xdr:nvCxnSpPr>
      <xdr:spPr>
        <a:xfrm>
          <a:off x="3238500" y="3630706"/>
          <a:ext cx="2021696" cy="1140682"/>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857252</xdr:colOff>
      <xdr:row>0</xdr:row>
      <xdr:rowOff>338667</xdr:rowOff>
    </xdr:from>
    <xdr:to>
      <xdr:col>9</xdr:col>
      <xdr:colOff>105835</xdr:colOff>
      <xdr:row>0</xdr:row>
      <xdr:rowOff>1199494</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2" y="338667"/>
          <a:ext cx="8540750" cy="86082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ent-a-feldbett.de/" TargetMode="External"/><Relationship Id="rId1" Type="http://schemas.openxmlformats.org/officeDocument/2006/relationships/hyperlink" Target="mailto:info@rent-a-feldbett.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5"/>
  <sheetViews>
    <sheetView showGridLines="0" tabSelected="1" zoomScale="90" zoomScaleNormal="90" workbookViewId="0">
      <selection activeCell="G4" sqref="G4"/>
    </sheetView>
  </sheetViews>
  <sheetFormatPr baseColWidth="10" defaultRowHeight="15" x14ac:dyDescent="0.25"/>
  <cols>
    <col min="1" max="1" width="18.7109375" customWidth="1"/>
    <col min="2" max="2" width="14.5703125" customWidth="1"/>
    <col min="7" max="7" width="18.5703125" customWidth="1"/>
    <col min="9" max="9" width="30.28515625" customWidth="1"/>
    <col min="10" max="10" width="14" customWidth="1"/>
    <col min="14" max="22" width="0" hidden="1" customWidth="1"/>
  </cols>
  <sheetData>
    <row r="1" spans="1:22" s="1" customFormat="1" ht="114.75" customHeight="1" thickBot="1" x14ac:dyDescent="0.3">
      <c r="O1" s="2" t="s">
        <v>4</v>
      </c>
      <c r="P1" s="2" t="s">
        <v>5</v>
      </c>
      <c r="Q1" s="8" t="s">
        <v>6</v>
      </c>
      <c r="R1" s="8"/>
      <c r="S1" s="2" t="s">
        <v>7</v>
      </c>
      <c r="T1" s="2" t="s">
        <v>8</v>
      </c>
      <c r="U1"/>
      <c r="V1"/>
    </row>
    <row r="2" spans="1:22" s="1" customFormat="1" ht="13.5" customHeight="1" x14ac:dyDescent="0.25">
      <c r="A2" s="13"/>
      <c r="B2" s="14"/>
      <c r="C2" s="14"/>
      <c r="D2" s="14"/>
      <c r="E2" s="14"/>
      <c r="F2" s="14"/>
      <c r="G2" s="14"/>
      <c r="H2" s="14"/>
      <c r="I2" s="14"/>
      <c r="J2" s="15"/>
      <c r="O2" s="2"/>
      <c r="P2" s="2"/>
      <c r="Q2" s="8"/>
      <c r="R2" s="8"/>
      <c r="S2" s="2"/>
      <c r="T2" s="2"/>
    </row>
    <row r="3" spans="1:22" ht="18.75" x14ac:dyDescent="0.3">
      <c r="A3" s="16" t="s">
        <v>15</v>
      </c>
      <c r="B3" s="17"/>
      <c r="C3" s="17"/>
      <c r="D3" s="17"/>
      <c r="E3" s="17"/>
      <c r="F3" s="17"/>
      <c r="G3" s="18" t="s">
        <v>13</v>
      </c>
      <c r="H3" s="17"/>
      <c r="I3" s="17"/>
      <c r="J3" s="19"/>
      <c r="O3" s="8">
        <v>5</v>
      </c>
      <c r="P3" s="2" t="s">
        <v>9</v>
      </c>
      <c r="Q3" s="3">
        <f>ROUNDUP($B$6/O3,0)</f>
        <v>2</v>
      </c>
      <c r="S3" s="4">
        <v>12.9</v>
      </c>
      <c r="T3" s="5">
        <f>Q3*S3</f>
        <v>25.8</v>
      </c>
    </row>
    <row r="4" spans="1:22" x14ac:dyDescent="0.25">
      <c r="A4" s="20" t="s">
        <v>1</v>
      </c>
      <c r="B4" s="17"/>
      <c r="C4" s="17"/>
      <c r="D4" s="17"/>
      <c r="E4" s="17"/>
      <c r="F4" s="17"/>
      <c r="G4" s="21" t="s">
        <v>32</v>
      </c>
      <c r="I4" s="22" t="s">
        <v>24</v>
      </c>
      <c r="J4" s="19"/>
      <c r="O4" s="2"/>
      <c r="P4" s="2"/>
      <c r="Q4" s="2"/>
      <c r="R4" s="2"/>
      <c r="S4" s="6" t="s">
        <v>10</v>
      </c>
      <c r="T4" s="5">
        <f>SUM(T3:T3)</f>
        <v>25.8</v>
      </c>
    </row>
    <row r="5" spans="1:22" ht="15" customHeight="1" x14ac:dyDescent="0.25">
      <c r="A5" s="23"/>
      <c r="B5" s="17"/>
      <c r="C5" s="17"/>
      <c r="D5" s="17"/>
      <c r="E5" s="17"/>
      <c r="F5" s="17"/>
      <c r="G5" s="21" t="s">
        <v>33</v>
      </c>
      <c r="I5" s="22" t="s">
        <v>14</v>
      </c>
      <c r="J5" s="19"/>
      <c r="O5" s="2"/>
      <c r="P5" s="2"/>
      <c r="Q5" s="2"/>
      <c r="R5" s="2"/>
      <c r="S5" s="6" t="s">
        <v>11</v>
      </c>
      <c r="T5" s="7">
        <f>T4*2</f>
        <v>51.6</v>
      </c>
    </row>
    <row r="6" spans="1:22" x14ac:dyDescent="0.25">
      <c r="A6" s="24" t="s">
        <v>2</v>
      </c>
      <c r="B6" s="25">
        <v>10</v>
      </c>
      <c r="C6" s="17" t="s">
        <v>17</v>
      </c>
      <c r="D6" s="17"/>
      <c r="E6" s="17"/>
      <c r="F6" s="17"/>
      <c r="G6" s="21" t="s">
        <v>34</v>
      </c>
      <c r="I6" s="46" t="s">
        <v>39</v>
      </c>
      <c r="J6" s="19"/>
    </row>
    <row r="7" spans="1:22" x14ac:dyDescent="0.25">
      <c r="A7" s="24" t="s">
        <v>0</v>
      </c>
      <c r="B7" s="25">
        <v>2</v>
      </c>
      <c r="C7" s="17" t="s">
        <v>17</v>
      </c>
      <c r="D7" s="17"/>
      <c r="E7" s="17"/>
      <c r="F7" s="17"/>
      <c r="G7" s="21" t="s">
        <v>35</v>
      </c>
      <c r="I7" s="26" t="s">
        <v>31</v>
      </c>
      <c r="J7" s="19"/>
    </row>
    <row r="8" spans="1:22" x14ac:dyDescent="0.25">
      <c r="A8" s="24"/>
      <c r="B8" s="17"/>
      <c r="C8" s="17"/>
      <c r="D8" s="17"/>
      <c r="E8" s="17"/>
      <c r="F8" s="17"/>
      <c r="G8" s="17"/>
      <c r="H8" s="17"/>
      <c r="I8" s="17" t="s">
        <v>36</v>
      </c>
      <c r="J8" s="19"/>
    </row>
    <row r="9" spans="1:22" x14ac:dyDescent="0.25">
      <c r="A9" s="24"/>
      <c r="B9" s="27" t="s">
        <v>29</v>
      </c>
      <c r="C9" s="27" t="s">
        <v>27</v>
      </c>
      <c r="D9" s="17"/>
      <c r="E9" s="17"/>
      <c r="F9" s="17"/>
      <c r="G9" s="17"/>
      <c r="H9" s="17"/>
      <c r="I9" s="17"/>
      <c r="J9" s="19"/>
    </row>
    <row r="10" spans="1:22" x14ac:dyDescent="0.25">
      <c r="A10" s="23" t="s">
        <v>12</v>
      </c>
      <c r="B10" s="28">
        <f>99+6.5*(B6-1)+(B7-1)*B6*2.3</f>
        <v>180.5</v>
      </c>
      <c r="C10" s="28">
        <f>ROUND(B10/1.19,2)</f>
        <v>151.68</v>
      </c>
      <c r="D10" s="17"/>
      <c r="E10" s="17"/>
      <c r="F10" s="17"/>
      <c r="G10" s="17"/>
      <c r="H10" s="17"/>
      <c r="I10" s="17"/>
      <c r="J10" s="19"/>
    </row>
    <row r="11" spans="1:22" ht="15" customHeight="1" thickBot="1" x14ac:dyDescent="0.3">
      <c r="A11" s="29" t="s">
        <v>5</v>
      </c>
      <c r="B11" s="11">
        <f>IF(B6&gt;30,"Bitte anfragen!",T5)</f>
        <v>51.6</v>
      </c>
      <c r="C11" s="11">
        <f>IFERROR(ROUND(B11/1.19,2),"Bitte anfragen!")</f>
        <v>43.36</v>
      </c>
      <c r="D11" s="30" t="s">
        <v>21</v>
      </c>
      <c r="E11" s="17"/>
      <c r="F11" s="17"/>
      <c r="G11" s="47" t="s">
        <v>28</v>
      </c>
      <c r="H11" s="47"/>
      <c r="I11" s="47"/>
      <c r="J11" s="48"/>
      <c r="K11" s="9"/>
    </row>
    <row r="12" spans="1:22" x14ac:dyDescent="0.25">
      <c r="A12" s="31" t="s">
        <v>18</v>
      </c>
      <c r="B12" s="32">
        <f>IFERROR(B11+B10,"Bitte anfragen!")</f>
        <v>232.1</v>
      </c>
      <c r="C12" s="32">
        <f>IFERROR(ROUND(B12/1.19,2),"Bitte anfragen!")</f>
        <v>195.04</v>
      </c>
      <c r="D12" s="33"/>
      <c r="E12" s="17"/>
      <c r="F12" s="17"/>
      <c r="G12" s="47"/>
      <c r="H12" s="47"/>
      <c r="I12" s="47"/>
      <c r="J12" s="48"/>
    </row>
    <row r="13" spans="1:22" x14ac:dyDescent="0.25">
      <c r="A13" s="34" t="s">
        <v>19</v>
      </c>
      <c r="B13" s="12">
        <f>IF(B6*25&gt;250,250,B6*25)</f>
        <v>250</v>
      </c>
      <c r="C13" s="12">
        <f>ROUND(B13/1.19,2)</f>
        <v>210.08</v>
      </c>
      <c r="D13" s="30" t="s">
        <v>22</v>
      </c>
      <c r="E13" s="17"/>
      <c r="F13" s="17"/>
      <c r="G13" s="47"/>
      <c r="H13" s="47"/>
      <c r="I13" s="47"/>
      <c r="J13" s="48"/>
    </row>
    <row r="14" spans="1:22" x14ac:dyDescent="0.25">
      <c r="A14" s="20" t="s">
        <v>20</v>
      </c>
      <c r="B14" s="35">
        <f>IFERROR(B13+B11+B10,"Bitte anfragen!")</f>
        <v>482.1</v>
      </c>
      <c r="C14" s="35">
        <f>IFERROR(ROUND(B14/1.19,2),"Bitte anfragen!")</f>
        <v>405.13</v>
      </c>
      <c r="D14" s="17"/>
      <c r="E14" s="17"/>
      <c r="F14" s="17"/>
      <c r="G14" s="47"/>
      <c r="H14" s="47"/>
      <c r="I14" s="47"/>
      <c r="J14" s="48"/>
    </row>
    <row r="15" spans="1:22" x14ac:dyDescent="0.25">
      <c r="A15" s="36"/>
      <c r="B15" s="17"/>
      <c r="C15" s="33"/>
      <c r="D15" s="17"/>
      <c r="E15" s="17"/>
      <c r="F15" s="17"/>
      <c r="G15" s="47"/>
      <c r="H15" s="47"/>
      <c r="I15" s="47"/>
      <c r="J15" s="48"/>
    </row>
    <row r="16" spans="1:22" s="1" customFormat="1" x14ac:dyDescent="0.25">
      <c r="A16" s="36" t="s">
        <v>25</v>
      </c>
      <c r="B16" s="37">
        <f>IFERROR(B12/B6,"")</f>
        <v>23.21</v>
      </c>
      <c r="C16" s="35">
        <f>IFERROR(ROUND(B16/1.19,2),"")</f>
        <v>19.5</v>
      </c>
      <c r="D16" s="17"/>
      <c r="E16" s="17"/>
      <c r="F16" s="17"/>
      <c r="G16" s="38"/>
      <c r="H16" s="38"/>
      <c r="I16" s="38"/>
      <c r="J16" s="39"/>
    </row>
    <row r="17" spans="1:10" s="1" customFormat="1" x14ac:dyDescent="0.25">
      <c r="A17" s="36" t="s">
        <v>26</v>
      </c>
      <c r="B17" s="40">
        <f>IFERROR(B12/B6/B7,"")</f>
        <v>11.605</v>
      </c>
      <c r="C17" s="35">
        <f>IFERROR(ROUND(B17/1.19,2),"")</f>
        <v>9.75</v>
      </c>
      <c r="D17" s="17"/>
      <c r="E17" s="17"/>
      <c r="F17" s="17"/>
      <c r="G17" s="38"/>
      <c r="H17" s="38"/>
      <c r="I17" s="38"/>
      <c r="J17" s="39"/>
    </row>
    <row r="18" spans="1:10" x14ac:dyDescent="0.25">
      <c r="A18" s="24"/>
      <c r="B18" s="17"/>
      <c r="C18" s="17"/>
      <c r="D18" s="17"/>
      <c r="E18" s="17"/>
      <c r="F18" s="17"/>
      <c r="G18" s="17"/>
      <c r="H18" s="17"/>
      <c r="I18" s="17"/>
      <c r="J18" s="19"/>
    </row>
    <row r="19" spans="1:10" ht="15.75" customHeight="1" x14ac:dyDescent="0.25">
      <c r="A19" s="20" t="s">
        <v>3</v>
      </c>
      <c r="B19" s="17"/>
      <c r="C19" s="17"/>
      <c r="D19" s="17"/>
      <c r="E19" s="17"/>
      <c r="F19" s="17"/>
      <c r="G19" s="47" t="s">
        <v>23</v>
      </c>
      <c r="H19" s="47"/>
      <c r="I19" s="47"/>
      <c r="J19" s="48"/>
    </row>
    <row r="20" spans="1:10" s="1" customFormat="1" x14ac:dyDescent="0.25">
      <c r="A20" s="24" t="s">
        <v>30</v>
      </c>
      <c r="B20" s="17"/>
      <c r="C20" s="17"/>
      <c r="D20" s="17"/>
      <c r="E20" s="17"/>
      <c r="F20" s="17"/>
      <c r="G20" s="47"/>
      <c r="H20" s="47"/>
      <c r="I20" s="47"/>
      <c r="J20" s="48"/>
    </row>
    <row r="21" spans="1:10" s="1" customFormat="1" x14ac:dyDescent="0.25">
      <c r="A21" s="41" t="s">
        <v>37</v>
      </c>
      <c r="B21" s="17"/>
      <c r="C21" s="17"/>
      <c r="D21" s="17"/>
      <c r="E21" s="17"/>
      <c r="F21" s="17"/>
      <c r="G21" s="47"/>
      <c r="H21" s="47"/>
      <c r="I21" s="47"/>
      <c r="J21" s="48"/>
    </row>
    <row r="22" spans="1:10" x14ac:dyDescent="0.25">
      <c r="A22" s="24"/>
      <c r="B22" s="17"/>
      <c r="C22" s="17"/>
      <c r="D22" s="17"/>
      <c r="E22" s="17"/>
      <c r="F22" s="17"/>
      <c r="G22" s="17"/>
      <c r="H22" s="17"/>
      <c r="I22" s="17"/>
      <c r="J22" s="19"/>
    </row>
    <row r="23" spans="1:10" x14ac:dyDescent="0.25">
      <c r="A23" s="24"/>
      <c r="B23" s="17"/>
      <c r="C23" s="17"/>
      <c r="D23" s="17"/>
      <c r="E23" s="17"/>
      <c r="F23" s="17"/>
      <c r="G23" s="17"/>
      <c r="H23" s="17"/>
      <c r="I23" s="17"/>
      <c r="J23" s="19"/>
    </row>
    <row r="24" spans="1:10" x14ac:dyDescent="0.25">
      <c r="A24" s="24"/>
      <c r="B24" s="17"/>
      <c r="C24" s="17"/>
      <c r="D24" s="17"/>
      <c r="E24" s="17"/>
      <c r="F24" s="17"/>
      <c r="G24" s="17"/>
      <c r="H24" s="17"/>
      <c r="I24" s="17"/>
      <c r="J24" s="19"/>
    </row>
    <row r="25" spans="1:10" ht="18.75" x14ac:dyDescent="0.3">
      <c r="A25" s="42" t="s">
        <v>16</v>
      </c>
      <c r="B25" s="10"/>
      <c r="C25" s="10"/>
      <c r="D25" s="10"/>
      <c r="E25" s="10"/>
      <c r="F25" s="10"/>
      <c r="G25" s="10"/>
      <c r="H25" s="10"/>
      <c r="I25" s="10"/>
      <c r="J25" s="43"/>
    </row>
    <row r="26" spans="1:10" x14ac:dyDescent="0.25">
      <c r="A26" s="24"/>
      <c r="B26" s="17"/>
      <c r="C26" s="17"/>
      <c r="D26" s="17"/>
      <c r="E26" s="17"/>
      <c r="F26" s="17"/>
      <c r="G26" s="17"/>
      <c r="H26" s="17"/>
      <c r="I26" s="17"/>
      <c r="J26" s="19"/>
    </row>
    <row r="27" spans="1:10" ht="15" customHeight="1" x14ac:dyDescent="0.25">
      <c r="A27" s="49" t="s">
        <v>38</v>
      </c>
      <c r="B27" s="50"/>
      <c r="C27" s="50"/>
      <c r="D27" s="50"/>
      <c r="E27" s="50"/>
      <c r="F27" s="17"/>
      <c r="G27" s="17"/>
      <c r="H27" s="17"/>
      <c r="I27" s="17"/>
      <c r="J27" s="19"/>
    </row>
    <row r="28" spans="1:10" x14ac:dyDescent="0.25">
      <c r="A28" s="49"/>
      <c r="B28" s="50"/>
      <c r="C28" s="50"/>
      <c r="D28" s="50"/>
      <c r="E28" s="50"/>
      <c r="F28" s="17"/>
      <c r="G28" s="17"/>
      <c r="H28" s="17"/>
      <c r="I28" s="17"/>
      <c r="J28" s="19"/>
    </row>
    <row r="29" spans="1:10" x14ac:dyDescent="0.25">
      <c r="A29" s="49"/>
      <c r="B29" s="50"/>
      <c r="C29" s="50"/>
      <c r="D29" s="50"/>
      <c r="E29" s="50"/>
      <c r="F29" s="17"/>
      <c r="G29" s="17"/>
      <c r="H29" s="17"/>
      <c r="I29" s="17"/>
      <c r="J29" s="19"/>
    </row>
    <row r="30" spans="1:10" x14ac:dyDescent="0.25">
      <c r="A30" s="49"/>
      <c r="B30" s="50"/>
      <c r="C30" s="50"/>
      <c r="D30" s="50"/>
      <c r="E30" s="50"/>
      <c r="F30" s="17"/>
      <c r="G30" s="17"/>
      <c r="H30" s="17"/>
      <c r="I30" s="17"/>
      <c r="J30" s="19"/>
    </row>
    <row r="31" spans="1:10" x14ac:dyDescent="0.25">
      <c r="A31" s="49"/>
      <c r="B31" s="50"/>
      <c r="C31" s="50"/>
      <c r="D31" s="50"/>
      <c r="E31" s="50"/>
      <c r="F31" s="17"/>
      <c r="G31" s="17"/>
      <c r="H31" s="17"/>
      <c r="I31" s="17"/>
      <c r="J31" s="19"/>
    </row>
    <row r="32" spans="1:10" x14ac:dyDescent="0.25">
      <c r="A32" s="49"/>
      <c r="B32" s="50"/>
      <c r="C32" s="50"/>
      <c r="D32" s="50"/>
      <c r="E32" s="50"/>
      <c r="F32" s="17"/>
      <c r="G32" s="17"/>
      <c r="H32" s="17"/>
      <c r="I32" s="17"/>
      <c r="J32" s="19"/>
    </row>
    <row r="33" spans="1:10" x14ac:dyDescent="0.25">
      <c r="A33" s="49"/>
      <c r="B33" s="50"/>
      <c r="C33" s="50"/>
      <c r="D33" s="50"/>
      <c r="E33" s="50"/>
      <c r="F33" s="17"/>
      <c r="G33" s="17"/>
      <c r="H33" s="17"/>
      <c r="I33" s="17"/>
      <c r="J33" s="19"/>
    </row>
    <row r="34" spans="1:10" x14ac:dyDescent="0.25">
      <c r="A34" s="49"/>
      <c r="B34" s="50"/>
      <c r="C34" s="50"/>
      <c r="D34" s="50"/>
      <c r="E34" s="50"/>
      <c r="F34" s="17"/>
      <c r="G34" s="17"/>
      <c r="H34" s="17"/>
      <c r="I34" s="17"/>
      <c r="J34" s="19"/>
    </row>
    <row r="35" spans="1:10" x14ac:dyDescent="0.25">
      <c r="A35" s="49"/>
      <c r="B35" s="50"/>
      <c r="C35" s="50"/>
      <c r="D35" s="50"/>
      <c r="E35" s="50"/>
      <c r="F35" s="17"/>
      <c r="G35" s="17"/>
      <c r="H35" s="17"/>
      <c r="I35" s="17"/>
      <c r="J35" s="19"/>
    </row>
    <row r="36" spans="1:10" x14ac:dyDescent="0.25">
      <c r="A36" s="49"/>
      <c r="B36" s="50"/>
      <c r="C36" s="50"/>
      <c r="D36" s="50"/>
      <c r="E36" s="50"/>
      <c r="F36" s="17"/>
      <c r="G36" s="17"/>
      <c r="H36" s="17"/>
      <c r="I36" s="17"/>
      <c r="J36" s="19"/>
    </row>
    <row r="37" spans="1:10" x14ac:dyDescent="0.25">
      <c r="A37" s="49"/>
      <c r="B37" s="50"/>
      <c r="C37" s="50"/>
      <c r="D37" s="50"/>
      <c r="E37" s="50"/>
      <c r="F37" s="17"/>
      <c r="G37" s="17"/>
      <c r="H37" s="17"/>
      <c r="I37" s="17"/>
      <c r="J37" s="19"/>
    </row>
    <row r="38" spans="1:10" x14ac:dyDescent="0.25">
      <c r="A38" s="49"/>
      <c r="B38" s="50"/>
      <c r="C38" s="50"/>
      <c r="D38" s="50"/>
      <c r="E38" s="50"/>
      <c r="F38" s="17"/>
      <c r="G38" s="17"/>
      <c r="H38" s="17"/>
      <c r="I38" s="17"/>
      <c r="J38" s="19"/>
    </row>
    <row r="39" spans="1:10" x14ac:dyDescent="0.25">
      <c r="A39" s="49"/>
      <c r="B39" s="50"/>
      <c r="C39" s="50"/>
      <c r="D39" s="50"/>
      <c r="E39" s="50"/>
      <c r="F39" s="17"/>
      <c r="G39" s="17"/>
      <c r="H39" s="17"/>
      <c r="I39" s="17"/>
      <c r="J39" s="19"/>
    </row>
    <row r="40" spans="1:10" x14ac:dyDescent="0.25">
      <c r="A40" s="49"/>
      <c r="B40" s="50"/>
      <c r="C40" s="50"/>
      <c r="D40" s="50"/>
      <c r="E40" s="50"/>
      <c r="F40" s="17"/>
      <c r="G40" s="17"/>
      <c r="H40" s="17"/>
      <c r="I40" s="17"/>
      <c r="J40" s="19"/>
    </row>
    <row r="41" spans="1:10" x14ac:dyDescent="0.25">
      <c r="A41" s="49"/>
      <c r="B41" s="50"/>
      <c r="C41" s="50"/>
      <c r="D41" s="50"/>
      <c r="E41" s="50"/>
      <c r="F41" s="17"/>
      <c r="G41" s="17"/>
      <c r="H41" s="17"/>
      <c r="I41" s="17"/>
      <c r="J41" s="19"/>
    </row>
    <row r="42" spans="1:10" x14ac:dyDescent="0.25">
      <c r="A42" s="49"/>
      <c r="B42" s="50"/>
      <c r="C42" s="50"/>
      <c r="D42" s="50"/>
      <c r="E42" s="50"/>
      <c r="F42" s="17"/>
      <c r="G42" s="17"/>
      <c r="H42" s="17"/>
      <c r="I42" s="17"/>
      <c r="J42" s="19"/>
    </row>
    <row r="43" spans="1:10" x14ac:dyDescent="0.25">
      <c r="A43" s="49"/>
      <c r="B43" s="50"/>
      <c r="C43" s="50"/>
      <c r="D43" s="50"/>
      <c r="E43" s="50"/>
      <c r="F43" s="17"/>
      <c r="G43" s="17"/>
      <c r="H43" s="17"/>
      <c r="I43" s="17"/>
      <c r="J43" s="19"/>
    </row>
    <row r="44" spans="1:10" x14ac:dyDescent="0.25">
      <c r="A44" s="49"/>
      <c r="B44" s="50"/>
      <c r="C44" s="50"/>
      <c r="D44" s="50"/>
      <c r="E44" s="50"/>
      <c r="F44" s="17"/>
      <c r="G44" s="17"/>
      <c r="H44" s="17"/>
      <c r="I44" s="17"/>
      <c r="J44" s="19"/>
    </row>
    <row r="45" spans="1:10" ht="15.75" thickBot="1" x14ac:dyDescent="0.3">
      <c r="A45" s="51"/>
      <c r="B45" s="52"/>
      <c r="C45" s="52"/>
      <c r="D45" s="52"/>
      <c r="E45" s="52"/>
      <c r="F45" s="44"/>
      <c r="G45" s="44"/>
      <c r="H45" s="44"/>
      <c r="I45" s="44"/>
      <c r="J45" s="45"/>
    </row>
  </sheetData>
  <sheetProtection algorithmName="SHA-512" hashValue="dLhMeuGHpa4GiyKwGzIq9Y87Ogbk/sQ1M5DIzyky2AF67a47YU8irwANbMJCT+/wmCwhMfSP9xlpHaTE8gQT8g==" saltValue="AKSLyAQsFUGHevTfo9sgPA==" spinCount="100000" sheet="1" objects="1" scenarios="1" selectLockedCells="1"/>
  <mergeCells count="3">
    <mergeCell ref="G11:J15"/>
    <mergeCell ref="G19:J21"/>
    <mergeCell ref="A27:E45"/>
  </mergeCells>
  <hyperlinks>
    <hyperlink ref="I4" r:id="rId1" xr:uid="{00000000-0004-0000-0000-000000000000}"/>
    <hyperlink ref="I5" r:id="rId2" xr:uid="{00000000-0004-0000-0000-000001000000}"/>
  </hyperlinks>
  <pageMargins left="0.7" right="0.7" top="0.78740157499999996" bottom="0.78740157499999996" header="0.3" footer="0.3"/>
  <pageSetup paperSize="9" scale="63" orientation="landscape" horizontalDpi="4294967294" verticalDpi="4294967294" r:id="rId3"/>
  <ignoredErrors>
    <ignoredError sqref="D11 D13" numberStoredAsText="1"/>
    <ignoredError sqref="C13" formula="1"/>
  </ignoredError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Mietpreis Feldbett Normal</vt:lpstr>
      <vt:lpstr>'Mietpreis Feldbett Normal'!Druckbereich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dc:creator>
  <cp:lastModifiedBy>Lucas</cp:lastModifiedBy>
  <cp:lastPrinted>2015-08-11T13:02:53Z</cp:lastPrinted>
  <dcterms:created xsi:type="dcterms:W3CDTF">2013-01-30T14:43:08Z</dcterms:created>
  <dcterms:modified xsi:type="dcterms:W3CDTF">2018-01-24T07:50:43Z</dcterms:modified>
</cp:coreProperties>
</file>